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https://onewri.sharepoint.com/sites/HAC_NP/Shared Documents/High Ambition Coalition/6. Matchmaking/6d Users guide and templates/"/>
    </mc:Choice>
  </mc:AlternateContent>
  <xr:revisionPtr revIDLastSave="0" documentId="8_{6B54B7AB-925B-4405-BC6C-E72291837D3D}" xr6:coauthVersionLast="47" xr6:coauthVersionMax="47" xr10:uidLastSave="{00000000-0000-0000-0000-000000000000}"/>
  <bookViews>
    <workbookView xWindow="-110" yWindow="-110" windowWidth="19420" windowHeight="10420" firstSheet="1" activeTab="1" xr2:uid="{AA73C33C-CD8B-4A99-BC6E-79DDE719F75A}"/>
  </bookViews>
  <sheets>
    <sheet name="Template" sheetId="1" r:id="rId1"/>
    <sheet name="Example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6" l="1"/>
  <c r="G51" i="6"/>
  <c r="E39" i="6"/>
  <c r="G39" i="6" s="1"/>
  <c r="I39" i="6" s="1"/>
  <c r="E38" i="6"/>
  <c r="E37" i="6"/>
  <c r="E28" i="6"/>
  <c r="E27" i="6"/>
  <c r="E26" i="6"/>
  <c r="G24" i="6"/>
  <c r="G15" i="6"/>
  <c r="E11" i="6"/>
  <c r="H47" i="6"/>
  <c r="G47" i="6"/>
  <c r="G46" i="6"/>
  <c r="I46" i="6" s="1"/>
  <c r="G45" i="6"/>
  <c r="I45" i="6" s="1"/>
  <c r="I44" i="6"/>
  <c r="G44" i="6"/>
  <c r="G43" i="6"/>
  <c r="I43" i="6" s="1"/>
  <c r="I47" i="6" s="1"/>
  <c r="H41" i="6"/>
  <c r="I40" i="6"/>
  <c r="G40" i="6"/>
  <c r="G38" i="6"/>
  <c r="I38" i="6" s="1"/>
  <c r="G37" i="6"/>
  <c r="I37" i="6" s="1"/>
  <c r="G36" i="6"/>
  <c r="I36" i="6" s="1"/>
  <c r="G35" i="6"/>
  <c r="I35" i="6" s="1"/>
  <c r="I34" i="6"/>
  <c r="G34" i="6"/>
  <c r="G33" i="6"/>
  <c r="G32" i="6"/>
  <c r="I32" i="6" s="1"/>
  <c r="H30" i="6"/>
  <c r="G29" i="6"/>
  <c r="I29" i="6" s="1"/>
  <c r="G28" i="6"/>
  <c r="I28" i="6" s="1"/>
  <c r="G27" i="6"/>
  <c r="I27" i="6" s="1"/>
  <c r="G26" i="6"/>
  <c r="I26" i="6" s="1"/>
  <c r="H24" i="6"/>
  <c r="G23" i="6"/>
  <c r="I23" i="6" s="1"/>
  <c r="G22" i="6"/>
  <c r="I22" i="6" s="1"/>
  <c r="G21" i="6"/>
  <c r="I21" i="6" s="1"/>
  <c r="G20" i="6"/>
  <c r="I20" i="6" s="1"/>
  <c r="G19" i="6"/>
  <c r="I19" i="6" s="1"/>
  <c r="G18" i="6"/>
  <c r="I18" i="6" s="1"/>
  <c r="G17" i="6"/>
  <c r="I17" i="6" s="1"/>
  <c r="H15" i="6"/>
  <c r="G14" i="6"/>
  <c r="I14" i="6" s="1"/>
  <c r="G13" i="6"/>
  <c r="I13" i="6" s="1"/>
  <c r="G12" i="6"/>
  <c r="I12" i="6" s="1"/>
  <c r="G11" i="6"/>
  <c r="I11" i="6" s="1"/>
  <c r="G10" i="6"/>
  <c r="I10" i="6" s="1"/>
  <c r="G9" i="6"/>
  <c r="H47" i="1"/>
  <c r="H48" i="1" s="1"/>
  <c r="G34" i="1"/>
  <c r="I34" i="1" s="1"/>
  <c r="G35" i="1"/>
  <c r="I35" i="1" s="1"/>
  <c r="G19" i="1"/>
  <c r="I19" i="1" s="1"/>
  <c r="G20" i="1"/>
  <c r="I20" i="1" s="1"/>
  <c r="G10" i="1"/>
  <c r="I10" i="1" s="1"/>
  <c r="G11" i="1"/>
  <c r="I11" i="1" s="1"/>
  <c r="G33" i="1"/>
  <c r="G9" i="1"/>
  <c r="I9" i="1" s="1"/>
  <c r="G44" i="1"/>
  <c r="G45" i="1"/>
  <c r="G46" i="1"/>
  <c r="G43" i="1"/>
  <c r="I43" i="1" s="1"/>
  <c r="G36" i="1"/>
  <c r="G37" i="1"/>
  <c r="G38" i="1"/>
  <c r="G39" i="1"/>
  <c r="G40" i="1"/>
  <c r="G32" i="1"/>
  <c r="H30" i="1"/>
  <c r="G27" i="1"/>
  <c r="I27" i="1" s="1"/>
  <c r="G28" i="1"/>
  <c r="I28" i="1" s="1"/>
  <c r="G29" i="1"/>
  <c r="I29" i="1" s="1"/>
  <c r="G26" i="1"/>
  <c r="G18" i="1"/>
  <c r="G21" i="1"/>
  <c r="G22" i="1"/>
  <c r="G23" i="1"/>
  <c r="G17" i="1"/>
  <c r="H15" i="1"/>
  <c r="G12" i="1"/>
  <c r="G13" i="1"/>
  <c r="G14" i="1"/>
  <c r="H41" i="1"/>
  <c r="H24" i="1"/>
  <c r="H53" i="6" l="1"/>
  <c r="I41" i="6"/>
  <c r="I24" i="6"/>
  <c r="I9" i="6"/>
  <c r="I15" i="6"/>
  <c r="I33" i="6"/>
  <c r="G41" i="6"/>
  <c r="I30" i="6"/>
  <c r="G30" i="6"/>
  <c r="H48" i="6"/>
  <c r="G30" i="1"/>
  <c r="G47" i="1"/>
  <c r="G41" i="1"/>
  <c r="G24" i="1"/>
  <c r="G15" i="1"/>
  <c r="H53" i="1"/>
  <c r="I26" i="1"/>
  <c r="I30" i="1" s="1"/>
  <c r="I22" i="1"/>
  <c r="I23" i="1"/>
  <c r="I48" i="6" l="1"/>
  <c r="I51" i="6"/>
  <c r="I53" i="6" s="1"/>
  <c r="G53" i="6"/>
  <c r="G48" i="1"/>
  <c r="G51" i="1" s="1"/>
  <c r="G53" i="1" s="1"/>
  <c r="J53" i="6" l="1"/>
  <c r="I51" i="1"/>
  <c r="I44" i="1" l="1"/>
  <c r="I47" i="1" s="1"/>
  <c r="I45" i="1"/>
  <c r="I46" i="1"/>
  <c r="I37" i="1"/>
  <c r="I36" i="1"/>
  <c r="I33" i="1"/>
  <c r="I12" i="1" l="1"/>
  <c r="I13" i="1"/>
  <c r="I14" i="1"/>
  <c r="I18" i="1"/>
  <c r="I21" i="1"/>
  <c r="I17" i="1"/>
  <c r="I24" i="1" s="1"/>
  <c r="I32" i="1"/>
  <c r="I38" i="1"/>
  <c r="I39" i="1"/>
  <c r="I40" i="1"/>
  <c r="I15" i="1" l="1"/>
  <c r="I41" i="1"/>
  <c r="I48" i="1" l="1"/>
  <c r="I53" i="1"/>
  <c r="J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Authors</author>
    <author>tc={59F73C07-80E2-4100-9E48-974F56FBD5B3}</author>
    <author>tc={AA2BACF3-9E97-41B1-A1FC-9896781D031B}</author>
  </authors>
  <commentList>
    <comment ref="A7" authorId="0" shapeId="0" xr:uid="{2EB222EE-40A6-4897-A5E0-6BF659C5B1FF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Keep 4 proposed categories. Add a new one if necessary.
</t>
        </r>
      </text>
    </comment>
    <comment ref="B7" authorId="0" shapeId="0" xr:uid="{35338390-C750-466A-B58E-F374EEB9CED2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Provide a short explanation of the item </t>
        </r>
      </text>
    </comment>
    <comment ref="E7" authorId="0" shapeId="0" xr:uid="{368B1319-871E-4C25-9E45-0517270CA238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Multiply quantity by frequency if the expenditures are spread over several months or years</t>
        </r>
      </text>
    </comment>
    <comment ref="F7" authorId="1" shapeId="0" xr:uid="{59F73C07-80E2-4100-9E48-974F56FBD5B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Level of Effort, presented as percentage
</t>
      </text>
    </comment>
    <comment ref="H7" authorId="0" shapeId="0" xr:uid="{B15F52AE-9CB9-4D98-9AF3-AACB4814628F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Total amount of co-financing for this project</t>
        </r>
      </text>
    </comment>
    <comment ref="A8" authorId="0" shapeId="0" xr:uid="{275713A8-F3A3-4F50-9AF1-82F6E484F56E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Covers salaries and benefits. List personel or contractors that will receive a salary for this project.</t>
        </r>
      </text>
    </comment>
    <comment ref="B8" authorId="0" shapeId="0" xr:uid="{B3FB6DEA-916B-4601-9A3B-8ACB8E97CF5F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Mention if staff time is partially or fully covered</t>
        </r>
      </text>
    </comment>
    <comment ref="C8" authorId="0" shapeId="0" xr:uid="{CE45FABF-1C7A-4EB0-8BB7-B9E4E05F4508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Unit can be hourly, weekly, monthly or annually salary</t>
        </r>
      </text>
    </comment>
    <comment ref="A31" authorId="0" shapeId="0" xr:uid="{48F23F43-4C65-4324-BE76-D7011A7BA09C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Costs of service to procure from external vendors, local communities, or other stakeholders. Not necessarily through a formal contractualization.</t>
        </r>
      </text>
    </comment>
    <comment ref="A42" authorId="0" shapeId="0" xr:uid="{7CC6DBB6-1268-4877-854E-753C186383F8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Includes administrative fees, audit fees, office costs</t>
        </r>
      </text>
    </comment>
    <comment ref="A49" authorId="2" shapeId="0" xr:uid="{AA2BACF3-9E97-41B1-A1FC-9896781D031B}">
      <text>
        <t>[Threaded comment]
Your version of Excel allows you to read this threaded comment; however, any edits to it will get removed if the file is opened in a newer version of Excel. Learn more: https://go.microsoft.com/fwlink/?linkid=870924
Comment:
    Overhead costs differ per org; apply your organization’s OH rate / admin costs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Authors</author>
    <author>tc={D35B320B-F1C9-4241-A95D-39876197F654}</author>
    <author>tc={B6EA707A-7352-4FB0-A760-DFBDA8E3A407}</author>
  </authors>
  <commentList>
    <comment ref="A7" authorId="0" shapeId="0" xr:uid="{43711FF2-1450-499A-A9C7-80A6BB0C752C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Keep 4 proposed categories. Add a new one if necessary.
</t>
        </r>
      </text>
    </comment>
    <comment ref="B7" authorId="0" shapeId="0" xr:uid="{206E983C-6354-4307-B0AF-976DC965B1D2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Provide a short explanation of the item </t>
        </r>
      </text>
    </comment>
    <comment ref="E7" authorId="0" shapeId="0" xr:uid="{3D7FD745-8084-44A0-8447-7AE780108B4A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Multiply quantity by frequency if the expenditures are spread over several months or years</t>
        </r>
      </text>
    </comment>
    <comment ref="F7" authorId="1" shapeId="0" xr:uid="{D35B320B-F1C9-4241-A95D-39876197F65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Level of Effort, presented as percentage
</t>
      </text>
    </comment>
    <comment ref="H7" authorId="0" shapeId="0" xr:uid="{131BCAFC-43C1-49F9-B899-B2B95D36CF54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Total amount of co-financing for this project</t>
        </r>
      </text>
    </comment>
    <comment ref="A8" authorId="0" shapeId="0" xr:uid="{C5A1F401-38F8-4DA8-BA90-9250975154D3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Covers salaries and benefits. List personel or contractors that will receive a salary for this project.</t>
        </r>
      </text>
    </comment>
    <comment ref="B8" authorId="0" shapeId="0" xr:uid="{36FF588B-2F67-4A7F-B9BF-92A9F9E5CA73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Mention if staff time is partially or fully covered</t>
        </r>
      </text>
    </comment>
    <comment ref="C8" authorId="0" shapeId="0" xr:uid="{6D72C88C-9FC2-4C24-A693-04F055333A64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Unit can be hourly, weekly, monthly or annually salary</t>
        </r>
      </text>
    </comment>
    <comment ref="A31" authorId="0" shapeId="0" xr:uid="{BB651D3B-20F4-45B4-BD10-B74E233B178A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Costs of service to procure from external vendors, local communities, or other stakeholders. Not necessarily through a formal contractualization.</t>
        </r>
      </text>
    </comment>
    <comment ref="A42" authorId="0" shapeId="0" xr:uid="{DA869DED-9D74-4D43-926F-3C668A673505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Includes administrative fees, audit fees, office costs</t>
        </r>
      </text>
    </comment>
    <comment ref="A49" authorId="2" shapeId="0" xr:uid="{B6EA707A-7352-4FB0-A760-DFBDA8E3A407}">
      <text>
        <t>[Threaded comment]
Your version of Excel allows you to read this threaded comment; however, any edits to it will get removed if the file is opened in a newer version of Excel. Learn more: https://go.microsoft.com/fwlink/?linkid=870924
Comment:
    Overhead costs differ per org; apply your organization’s OH rate / admin costs</t>
      </text>
    </comment>
  </commentList>
</comments>
</file>

<file path=xl/sharedStrings.xml><?xml version="1.0" encoding="utf-8"?>
<sst xmlns="http://schemas.openxmlformats.org/spreadsheetml/2006/main" count="131" uniqueCount="85">
  <si>
    <t>Country</t>
  </si>
  <si>
    <t>Request Title</t>
  </si>
  <si>
    <t>Implementing Organization</t>
  </si>
  <si>
    <t>NOTE: this template is to be used as a guide only; once matched, funder specific budget templates will be provided by funders, and/or parties will coordinate on a budget template that works for both</t>
  </si>
  <si>
    <t>Expenditure Category</t>
  </si>
  <si>
    <t>Detailed Description</t>
  </si>
  <si>
    <t>Unit</t>
  </si>
  <si>
    <t>Unit price</t>
  </si>
  <si>
    <t>Quantity of unit</t>
  </si>
  <si>
    <t>LOE</t>
  </si>
  <si>
    <t>Total Amount (USD)</t>
  </si>
  <si>
    <t>Co-financing (if any)</t>
  </si>
  <si>
    <t>Requested amount (USD)</t>
  </si>
  <si>
    <t>1. STAFF, CONSULTANTS AND OTHER PERSONNEL COSTS</t>
  </si>
  <si>
    <t>Subtotal for 1.  staff, consultants and other personnel costs</t>
  </si>
  <si>
    <t>2. EQUIPMENT and FURNITURE</t>
  </si>
  <si>
    <t>Subtotal for 2. equipment and furniture</t>
  </si>
  <si>
    <t>3. TRAVEL EXPENDITURES</t>
  </si>
  <si>
    <t>Subtotal for 3. travel expenditures</t>
  </si>
  <si>
    <t>4. CONTRACTUAL SERVICES</t>
  </si>
  <si>
    <t>Subtotal for 4. contractual services and activity-based related costs</t>
  </si>
  <si>
    <t>5. OPERATING COSTS</t>
  </si>
  <si>
    <t>Subtotal  for 5. operating costs</t>
  </si>
  <si>
    <t>Budget Subtotal</t>
  </si>
  <si>
    <t>6. OVERHEAD</t>
  </si>
  <si>
    <t>Subtotal  for 6. overhead</t>
  </si>
  <si>
    <t>Total Budget</t>
  </si>
  <si>
    <t>Total Cofinancing</t>
  </si>
  <si>
    <t>Total Requested</t>
  </si>
  <si>
    <t>Percentage to total</t>
  </si>
  <si>
    <t xml:space="preserve">TOTAL </t>
  </si>
  <si>
    <t>TOTAL</t>
  </si>
  <si>
    <t>Project director</t>
  </si>
  <si>
    <t>Overall management of project (50%)</t>
  </si>
  <si>
    <t>Monthly salary</t>
  </si>
  <si>
    <t>Project coordinator</t>
  </si>
  <si>
    <t>Implementation of activities (80%)</t>
  </si>
  <si>
    <t>Project officers</t>
  </si>
  <si>
    <t>Implementation of activities . 2 officers. (100%)</t>
  </si>
  <si>
    <t>Finance and administration officer</t>
  </si>
  <si>
    <t>Overall financial management and reporting. (25%)</t>
  </si>
  <si>
    <t>Monitor and evaluation officer</t>
  </si>
  <si>
    <t>Tracking progress (50%)</t>
  </si>
  <si>
    <t>Projector</t>
  </si>
  <si>
    <t>Camera</t>
  </si>
  <si>
    <t>Printer</t>
  </si>
  <si>
    <t>Computers and accessories</t>
  </si>
  <si>
    <t>For the 2 project officers.</t>
  </si>
  <si>
    <t>Vehicle hire</t>
  </si>
  <si>
    <t>Annual vehicle hire for community education. 80 days per year for 3 years</t>
  </si>
  <si>
    <t>Day</t>
  </si>
  <si>
    <t>Accomodation</t>
  </si>
  <si>
    <t>Annual accommodation cost is for four  technical team members during their days in the communities. 72 days per year x 3 years.</t>
  </si>
  <si>
    <t>DSA</t>
  </si>
  <si>
    <t>Fuel</t>
  </si>
  <si>
    <t>Fuel for travels: 4 travels per year for 3 years.</t>
  </si>
  <si>
    <t>Travel</t>
  </si>
  <si>
    <t xml:space="preserve">Design and printing of flyers </t>
  </si>
  <si>
    <t>For workshop participants</t>
  </si>
  <si>
    <t>Design and printing of banners</t>
  </si>
  <si>
    <t>During meetings and workshops</t>
  </si>
  <si>
    <t>Translation of flyers into language X and Y</t>
  </si>
  <si>
    <t>By a translation service</t>
  </si>
  <si>
    <t>Word</t>
  </si>
  <si>
    <t>Website design</t>
  </si>
  <si>
    <t>Design, with hosting fees</t>
  </si>
  <si>
    <t>Media release</t>
  </si>
  <si>
    <t xml:space="preserve">Monthly media releases and radio discussions </t>
  </si>
  <si>
    <t>Venue hire for workshops</t>
  </si>
  <si>
    <t>3 workshops per yer x 3 years. Venue hire and light snack.</t>
  </si>
  <si>
    <t>Stipends for local communities</t>
  </si>
  <si>
    <t>For restoration activities. 20 days x 3 years. 200 people.</t>
  </si>
  <si>
    <t>Stipends for local rangers</t>
  </si>
  <si>
    <t xml:space="preserve">For ecological monitoring and surveillance activities. 1 day per week for 6 months x 3 years. 100 people. </t>
  </si>
  <si>
    <t>Office rental</t>
  </si>
  <si>
    <t>3 years. 50% of rental</t>
  </si>
  <si>
    <t>Monthly rent</t>
  </si>
  <si>
    <t>Printing and office supplies</t>
  </si>
  <si>
    <t>3 years. Stationary materials, office supplies, utilities at 50%</t>
  </si>
  <si>
    <t>Monthly lump sum</t>
  </si>
  <si>
    <t>Bank fees</t>
  </si>
  <si>
    <t>Bank charges, fees on wire transfers</t>
  </si>
  <si>
    <t>Month</t>
  </si>
  <si>
    <t xml:space="preserve"> Budget Subtotal</t>
  </si>
  <si>
    <t>Admin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</si>
</sst>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164" fontId="0" fillId="0" borderId="0" xfId="1" applyNumberFormat="1" applyFont="1"/>
    <xf numFmtId="44" fontId="0" fillId="0" borderId="0" xfId="2" applyFont="1"/>
    <xf numFmtId="0" fontId="0" fillId="0" borderId="0" xfId="0" applyAlignment="1">
      <alignment horizontal="center"/>
    </xf>
    <xf numFmtId="44" fontId="0" fillId="0" borderId="0" xfId="2" applyFont="1" applyBorder="1"/>
    <xf numFmtId="0" fontId="3" fillId="0" borderId="0" xfId="0" applyFont="1"/>
    <xf numFmtId="0" fontId="0" fillId="0" borderId="3" xfId="0" applyBorder="1"/>
    <xf numFmtId="9" fontId="3" fillId="0" borderId="5" xfId="3" applyFont="1" applyBorder="1"/>
    <xf numFmtId="44" fontId="2" fillId="0" borderId="6" xfId="2" applyFont="1" applyBorder="1" applyAlignment="1">
      <alignment vertical="top"/>
    </xf>
    <xf numFmtId="44" fontId="2" fillId="2" borderId="7" xfId="2" applyFont="1" applyFill="1" applyBorder="1" applyAlignment="1">
      <alignment vertical="top"/>
    </xf>
    <xf numFmtId="44" fontId="0" fillId="0" borderId="7" xfId="2" applyFont="1" applyBorder="1"/>
    <xf numFmtId="164" fontId="0" fillId="2" borderId="7" xfId="1" applyNumberFormat="1" applyFont="1" applyFill="1" applyBorder="1"/>
    <xf numFmtId="164" fontId="0" fillId="0" borderId="7" xfId="1" applyNumberFormat="1" applyFont="1" applyFill="1" applyBorder="1"/>
    <xf numFmtId="44" fontId="0" fillId="2" borderId="7" xfId="2" applyFont="1" applyFill="1" applyBorder="1"/>
    <xf numFmtId="0" fontId="2" fillId="2" borderId="7" xfId="0" applyFont="1" applyFill="1" applyBorder="1" applyAlignment="1">
      <alignment vertical="top"/>
    </xf>
    <xf numFmtId="164" fontId="0" fillId="0" borderId="7" xfId="0" applyNumberFormat="1" applyBorder="1"/>
    <xf numFmtId="0" fontId="0" fillId="2" borderId="7" xfId="0" applyFill="1" applyBorder="1"/>
    <xf numFmtId="164" fontId="2" fillId="0" borderId="6" xfId="1" applyNumberFormat="1" applyFont="1" applyBorder="1" applyAlignment="1">
      <alignment vertical="top"/>
    </xf>
    <xf numFmtId="164" fontId="2" fillId="2" borderId="7" xfId="1" applyNumberFormat="1" applyFont="1" applyFill="1" applyBorder="1" applyAlignment="1">
      <alignment vertical="top"/>
    </xf>
    <xf numFmtId="164" fontId="0" fillId="0" borderId="7" xfId="1" applyNumberFormat="1" applyFont="1" applyBorder="1"/>
    <xf numFmtId="0" fontId="2" fillId="0" borderId="1" xfId="0" applyFont="1" applyBorder="1" applyAlignment="1">
      <alignment vertical="top" wrapText="1"/>
    </xf>
    <xf numFmtId="44" fontId="2" fillId="0" borderId="2" xfId="2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0" fillId="2" borderId="4" xfId="0" applyFill="1" applyBorder="1" applyAlignment="1">
      <alignment vertical="top" wrapText="1"/>
    </xf>
    <xf numFmtId="44" fontId="2" fillId="2" borderId="0" xfId="2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0" fillId="0" borderId="4" xfId="0" applyBorder="1"/>
    <xf numFmtId="0" fontId="0" fillId="2" borderId="4" xfId="0" applyFill="1" applyBorder="1"/>
    <xf numFmtId="44" fontId="0" fillId="2" borderId="0" xfId="2" applyFont="1" applyFill="1" applyBorder="1"/>
    <xf numFmtId="0" fontId="0" fillId="2" borderId="0" xfId="0" applyFill="1" applyAlignment="1">
      <alignment horizontal="center"/>
    </xf>
    <xf numFmtId="44" fontId="0" fillId="0" borderId="0" xfId="2" applyFont="1" applyFill="1" applyBorder="1"/>
    <xf numFmtId="0" fontId="2" fillId="0" borderId="6" xfId="0" applyFont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0" borderId="7" xfId="0" applyBorder="1"/>
    <xf numFmtId="0" fontId="2" fillId="2" borderId="7" xfId="0" applyFont="1" applyFill="1" applyBorder="1" applyAlignment="1">
      <alignment vertical="top" wrapText="1"/>
    </xf>
    <xf numFmtId="0" fontId="2" fillId="0" borderId="7" xfId="0" applyFont="1" applyBorder="1"/>
    <xf numFmtId="0" fontId="2" fillId="2" borderId="7" xfId="0" applyFont="1" applyFill="1" applyBorder="1"/>
    <xf numFmtId="44" fontId="0" fillId="0" borderId="10" xfId="2" applyFont="1" applyBorder="1"/>
    <xf numFmtId="0" fontId="2" fillId="3" borderId="6" xfId="0" applyFont="1" applyFill="1" applyBorder="1" applyAlignment="1">
      <alignment vertical="top"/>
    </xf>
    <xf numFmtId="0" fontId="0" fillId="0" borderId="10" xfId="0" applyBorder="1"/>
    <xf numFmtId="164" fontId="0" fillId="2" borderId="7" xfId="0" applyNumberFormat="1" applyFill="1" applyBorder="1"/>
    <xf numFmtId="0" fontId="0" fillId="0" borderId="9" xfId="0" applyBorder="1"/>
    <xf numFmtId="0" fontId="0" fillId="0" borderId="10" xfId="0" applyBorder="1" applyAlignment="1">
      <alignment horizontal="center"/>
    </xf>
    <xf numFmtId="164" fontId="0" fillId="0" borderId="13" xfId="1" applyNumberFormat="1" applyFont="1" applyBorder="1"/>
    <xf numFmtId="44" fontId="0" fillId="0" borderId="13" xfId="2" applyFont="1" applyBorder="1"/>
    <xf numFmtId="0" fontId="0" fillId="0" borderId="14" xfId="0" applyBorder="1"/>
    <xf numFmtId="0" fontId="3" fillId="0" borderId="11" xfId="0" applyFont="1" applyBorder="1"/>
    <xf numFmtId="0" fontId="3" fillId="0" borderId="12" xfId="0" applyFont="1" applyBorder="1"/>
    <xf numFmtId="44" fontId="3" fillId="0" borderId="12" xfId="2" applyFont="1" applyBorder="1"/>
    <xf numFmtId="0" fontId="3" fillId="0" borderId="12" xfId="0" applyFont="1" applyBorder="1" applyAlignment="1">
      <alignment horizontal="center"/>
    </xf>
    <xf numFmtId="164" fontId="3" fillId="0" borderId="15" xfId="1" applyNumberFormat="1" applyFont="1" applyBorder="1"/>
    <xf numFmtId="164" fontId="3" fillId="0" borderId="16" xfId="1" applyNumberFormat="1" applyFont="1" applyBorder="1"/>
    <xf numFmtId="164" fontId="1" fillId="4" borderId="7" xfId="1" applyNumberFormat="1" applyFont="1" applyFill="1" applyBorder="1"/>
    <xf numFmtId="164" fontId="0" fillId="4" borderId="7" xfId="1" applyNumberFormat="1" applyFont="1" applyFill="1" applyBorder="1"/>
    <xf numFmtId="164" fontId="0" fillId="4" borderId="8" xfId="1" applyNumberFormat="1" applyFont="1" applyFill="1" applyBorder="1"/>
    <xf numFmtId="0" fontId="6" fillId="0" borderId="4" xfId="0" applyFont="1" applyBorder="1" applyAlignment="1">
      <alignment horizontal="right"/>
    </xf>
    <xf numFmtId="9" fontId="0" fillId="0" borderId="0" xfId="3" applyFont="1" applyAlignment="1">
      <alignment horizontal="center"/>
    </xf>
    <xf numFmtId="0" fontId="6" fillId="0" borderId="0" xfId="0" applyFont="1" applyAlignment="1">
      <alignment horizontal="right"/>
    </xf>
    <xf numFmtId="164" fontId="0" fillId="4" borderId="4" xfId="1" applyNumberFormat="1" applyFont="1" applyFill="1" applyBorder="1"/>
    <xf numFmtId="0" fontId="6" fillId="2" borderId="0" xfId="0" applyFont="1" applyFill="1" applyAlignment="1">
      <alignment horizontal="right"/>
    </xf>
    <xf numFmtId="164" fontId="0" fillId="2" borderId="4" xfId="1" applyNumberFormat="1" applyFont="1" applyFill="1" applyBorder="1"/>
    <xf numFmtId="164" fontId="0" fillId="0" borderId="4" xfId="0" applyNumberFormat="1" applyBorder="1"/>
    <xf numFmtId="0" fontId="0" fillId="0" borderId="17" xfId="0" applyBorder="1"/>
    <xf numFmtId="0" fontId="7" fillId="0" borderId="0" xfId="0" applyFont="1"/>
    <xf numFmtId="44" fontId="7" fillId="0" borderId="0" xfId="2" applyFont="1"/>
    <xf numFmtId="0" fontId="7" fillId="0" borderId="0" xfId="0" applyFont="1" applyAlignment="1">
      <alignment horizontal="center"/>
    </xf>
    <xf numFmtId="164" fontId="7" fillId="0" borderId="0" xfId="1" applyNumberFormat="1" applyFont="1"/>
    <xf numFmtId="0" fontId="8" fillId="0" borderId="0" xfId="0" applyFont="1"/>
    <xf numFmtId="164" fontId="0" fillId="4" borderId="17" xfId="1" applyNumberFormat="1" applyFont="1" applyFill="1" applyBorder="1"/>
    <xf numFmtId="164" fontId="9" fillId="0" borderId="15" xfId="1" applyNumberFormat="1" applyFont="1" applyBorder="1"/>
    <xf numFmtId="10" fontId="0" fillId="0" borderId="0" xfId="3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5" borderId="7" xfId="3" applyFont="1" applyFill="1" applyBorder="1"/>
    <xf numFmtId="164" fontId="9" fillId="0" borderId="15" xfId="1" applyNumberFormat="1" applyFont="1" applyFill="1" applyBorder="1"/>
    <xf numFmtId="0" fontId="6" fillId="0" borderId="0" xfId="0" applyFont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ryna Kruta" id="{718923B8-8834-4D96-A623-0756C14B8BD9}" userId="S::Iryna.Kruta@hacfornatureandpeople.org::4de71204-5e19-4aa7-a150-f35137f9ce1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7" dT="2025-02-10T21:22:18.62" personId="{718923B8-8834-4D96-A623-0756C14B8BD9}" id="{59F73C07-80E2-4100-9E48-974F56FBD5B3}">
    <text xml:space="preserve">Level of Effort, presented as percentage
</text>
  </threadedComment>
  <threadedComment ref="A49" dT="2025-02-10T20:24:02.28" personId="{718923B8-8834-4D96-A623-0756C14B8BD9}" id="{AA2BACF3-9E97-41B1-A1FC-9896781D031B}">
    <text>Overhead costs differ per org; apply your organization’s OH rate / admin costs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7" dT="2025-02-10T21:22:18.62" personId="{718923B8-8834-4D96-A623-0756C14B8BD9}" id="{D35B320B-F1C9-4241-A95D-39876197F654}">
    <text xml:space="preserve">Level of Effort, presented as percentage
</text>
  </threadedComment>
  <threadedComment ref="A49" dT="2025-02-10T20:24:02.28" personId="{718923B8-8834-4D96-A623-0756C14B8BD9}" id="{B6EA707A-7352-4FB0-A760-DFBDA8E3A407}">
    <text>Overhead costs differ per org; apply your organization’s OH rate / admin costs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9E4D-B78A-46BB-8350-FE95F6ADFFF4}">
  <dimension ref="A1:J53"/>
  <sheetViews>
    <sheetView workbookViewId="0">
      <pane ySplit="7" topLeftCell="A44" activePane="bottomLeft" state="frozen"/>
      <selection pane="bottomLeft" activeCell="A48" sqref="A48:F48"/>
    </sheetView>
  </sheetViews>
  <sheetFormatPr defaultRowHeight="14.45"/>
  <cols>
    <col min="1" max="1" width="27.7109375" customWidth="1"/>
    <col min="2" max="2" width="36.85546875" customWidth="1"/>
    <col min="3" max="3" width="13.42578125" bestFit="1" customWidth="1"/>
    <col min="4" max="4" width="11" style="4" customWidth="1"/>
    <col min="5" max="5" width="14.42578125" style="5" bestFit="1" customWidth="1"/>
    <col min="6" max="6" width="11.85546875" style="5" customWidth="1"/>
    <col min="7" max="7" width="19.42578125" style="3" bestFit="1" customWidth="1"/>
    <col min="8" max="8" width="20" style="4" bestFit="1" customWidth="1"/>
    <col min="9" max="9" width="23.140625" bestFit="1" customWidth="1"/>
    <col min="10" max="10" width="16.7109375" bestFit="1" customWidth="1"/>
  </cols>
  <sheetData>
    <row r="1" spans="1:9">
      <c r="A1" s="1" t="s">
        <v>0</v>
      </c>
    </row>
    <row r="2" spans="1:9">
      <c r="A2" t="s">
        <v>1</v>
      </c>
    </row>
    <row r="3" spans="1:9">
      <c r="A3" t="s">
        <v>2</v>
      </c>
    </row>
    <row r="5" spans="1:9" s="65" customFormat="1">
      <c r="A5" s="69" t="s">
        <v>3</v>
      </c>
      <c r="D5" s="66"/>
      <c r="E5" s="67"/>
      <c r="F5" s="67"/>
      <c r="G5" s="68"/>
      <c r="H5" s="66"/>
    </row>
    <row r="7" spans="1:9" s="2" customFormat="1">
      <c r="A7" s="33" t="s">
        <v>4</v>
      </c>
      <c r="B7" s="33" t="s">
        <v>5</v>
      </c>
      <c r="C7" s="22" t="s">
        <v>6</v>
      </c>
      <c r="D7" s="23" t="s">
        <v>7</v>
      </c>
      <c r="E7" s="24" t="s">
        <v>8</v>
      </c>
      <c r="F7" s="24" t="s">
        <v>9</v>
      </c>
      <c r="G7" s="19" t="s">
        <v>10</v>
      </c>
      <c r="H7" s="10" t="s">
        <v>11</v>
      </c>
      <c r="I7" s="40" t="s">
        <v>12</v>
      </c>
    </row>
    <row r="8" spans="1:9">
      <c r="A8" s="38" t="s">
        <v>13</v>
      </c>
      <c r="B8" s="18"/>
      <c r="C8" s="29"/>
      <c r="D8" s="30"/>
      <c r="E8" s="31"/>
      <c r="F8" s="31"/>
      <c r="G8" s="13"/>
      <c r="H8" s="15"/>
      <c r="I8" s="18"/>
    </row>
    <row r="9" spans="1:9">
      <c r="A9" s="35"/>
      <c r="B9" s="35"/>
      <c r="C9" s="28"/>
      <c r="D9" s="6"/>
      <c r="F9" s="72"/>
      <c r="G9" s="21">
        <f>E9*D9*F9</f>
        <v>0</v>
      </c>
      <c r="H9" s="12"/>
      <c r="I9" s="17">
        <f>G9-H9</f>
        <v>0</v>
      </c>
    </row>
    <row r="10" spans="1:9">
      <c r="A10" s="35"/>
      <c r="B10" s="35"/>
      <c r="C10" s="28"/>
      <c r="D10" s="6"/>
      <c r="F10" s="72"/>
      <c r="G10" s="21">
        <f t="shared" ref="G10:G14" si="0">E10*D10*F10</f>
        <v>0</v>
      </c>
      <c r="H10" s="12"/>
      <c r="I10" s="17">
        <f t="shared" ref="I10:I14" si="1">G10-H10</f>
        <v>0</v>
      </c>
    </row>
    <row r="11" spans="1:9">
      <c r="A11" s="35"/>
      <c r="B11" s="35"/>
      <c r="C11" s="28"/>
      <c r="D11" s="6"/>
      <c r="F11" s="72"/>
      <c r="G11" s="21">
        <f t="shared" si="0"/>
        <v>0</v>
      </c>
      <c r="H11" s="12"/>
      <c r="I11" s="17">
        <f t="shared" si="1"/>
        <v>0</v>
      </c>
    </row>
    <row r="12" spans="1:9">
      <c r="A12" s="35"/>
      <c r="B12" s="35"/>
      <c r="C12" s="28"/>
      <c r="D12" s="6"/>
      <c r="F12" s="73"/>
      <c r="G12" s="21">
        <f t="shared" si="0"/>
        <v>0</v>
      </c>
      <c r="H12" s="12"/>
      <c r="I12" s="17">
        <f t="shared" si="1"/>
        <v>0</v>
      </c>
    </row>
    <row r="13" spans="1:9">
      <c r="A13" s="35"/>
      <c r="B13" s="35"/>
      <c r="C13" s="28"/>
      <c r="D13" s="6"/>
      <c r="F13" s="73"/>
      <c r="G13" s="21">
        <f t="shared" si="0"/>
        <v>0</v>
      </c>
      <c r="H13" s="12"/>
      <c r="I13" s="17">
        <f t="shared" si="1"/>
        <v>0</v>
      </c>
    </row>
    <row r="14" spans="1:9">
      <c r="A14" s="35"/>
      <c r="B14" s="35"/>
      <c r="C14" s="28"/>
      <c r="D14" s="6"/>
      <c r="F14" s="73"/>
      <c r="G14" s="21">
        <f t="shared" si="0"/>
        <v>0</v>
      </c>
      <c r="H14" s="12"/>
      <c r="I14" s="17">
        <f t="shared" si="1"/>
        <v>0</v>
      </c>
    </row>
    <row r="15" spans="1:9">
      <c r="A15" s="76" t="s">
        <v>14</v>
      </c>
      <c r="B15" s="76"/>
      <c r="C15" s="76"/>
      <c r="D15" s="76"/>
      <c r="E15" s="76"/>
      <c r="F15" s="78"/>
      <c r="G15" s="54">
        <f>SUM(G9:G14)</f>
        <v>0</v>
      </c>
      <c r="H15" s="54">
        <f>SUM(H9:H14)</f>
        <v>0</v>
      </c>
      <c r="I15" s="54">
        <f>SUM(I9:I14)</f>
        <v>0</v>
      </c>
    </row>
    <row r="16" spans="1:9">
      <c r="A16" s="38" t="s">
        <v>15</v>
      </c>
      <c r="B16" s="18"/>
      <c r="C16" s="29"/>
      <c r="D16" s="30"/>
      <c r="E16" s="31"/>
      <c r="F16" s="31"/>
      <c r="G16" s="13"/>
      <c r="H16" s="13"/>
      <c r="I16" s="13"/>
    </row>
    <row r="17" spans="1:9">
      <c r="A17" s="35"/>
      <c r="B17" s="35"/>
      <c r="C17" s="28"/>
      <c r="D17" s="32"/>
      <c r="F17" s="73"/>
      <c r="G17" s="14">
        <f>D17*E17*F17</f>
        <v>0</v>
      </c>
      <c r="H17" s="14"/>
      <c r="I17" s="17">
        <f>G17-H17</f>
        <v>0</v>
      </c>
    </row>
    <row r="18" spans="1:9">
      <c r="A18" s="35"/>
      <c r="B18" s="35"/>
      <c r="C18" s="28"/>
      <c r="D18" s="32"/>
      <c r="F18" s="73"/>
      <c r="G18" s="14">
        <f t="shared" ref="G18:G23" si="2">D18*E18*F18</f>
        <v>0</v>
      </c>
      <c r="H18" s="14"/>
      <c r="I18" s="17">
        <f t="shared" ref="I18:I29" si="3">G18-H18</f>
        <v>0</v>
      </c>
    </row>
    <row r="19" spans="1:9">
      <c r="A19" s="35"/>
      <c r="B19" s="35"/>
      <c r="C19" s="28"/>
      <c r="D19" s="32"/>
      <c r="F19" s="73"/>
      <c r="G19" s="14">
        <f t="shared" si="2"/>
        <v>0</v>
      </c>
      <c r="H19" s="14"/>
      <c r="I19" s="17">
        <f t="shared" si="3"/>
        <v>0</v>
      </c>
    </row>
    <row r="20" spans="1:9">
      <c r="A20" s="35"/>
      <c r="B20" s="35"/>
      <c r="C20" s="28"/>
      <c r="D20" s="32"/>
      <c r="F20" s="73"/>
      <c r="G20" s="14">
        <f t="shared" si="2"/>
        <v>0</v>
      </c>
      <c r="H20" s="14"/>
      <c r="I20" s="17">
        <f t="shared" si="3"/>
        <v>0</v>
      </c>
    </row>
    <row r="21" spans="1:9">
      <c r="A21" s="35"/>
      <c r="B21" s="35"/>
      <c r="C21" s="28"/>
      <c r="D21" s="32"/>
      <c r="F21" s="73"/>
      <c r="G21" s="14">
        <f t="shared" si="2"/>
        <v>0</v>
      </c>
      <c r="H21" s="14"/>
      <c r="I21" s="17">
        <f t="shared" si="3"/>
        <v>0</v>
      </c>
    </row>
    <row r="22" spans="1:9">
      <c r="A22" s="35"/>
      <c r="B22" s="35"/>
      <c r="C22" s="28"/>
      <c r="D22" s="32"/>
      <c r="F22" s="73"/>
      <c r="G22" s="14">
        <f t="shared" si="2"/>
        <v>0</v>
      </c>
      <c r="H22" s="14"/>
      <c r="I22" s="17">
        <f t="shared" si="3"/>
        <v>0</v>
      </c>
    </row>
    <row r="23" spans="1:9">
      <c r="A23" s="35"/>
      <c r="B23" s="35"/>
      <c r="C23" s="28"/>
      <c r="D23" s="32"/>
      <c r="F23" s="73"/>
      <c r="G23" s="14">
        <f t="shared" si="2"/>
        <v>0</v>
      </c>
      <c r="H23" s="14"/>
      <c r="I23" s="17">
        <f t="shared" si="3"/>
        <v>0</v>
      </c>
    </row>
    <row r="24" spans="1:9">
      <c r="A24" s="76" t="s">
        <v>16</v>
      </c>
      <c r="B24" s="76"/>
      <c r="C24" s="76"/>
      <c r="D24" s="76"/>
      <c r="E24" s="76"/>
      <c r="F24" s="78"/>
      <c r="G24" s="55">
        <f>SUM(G17:G23)</f>
        <v>0</v>
      </c>
      <c r="H24" s="55">
        <f t="shared" ref="H24:I24" si="4">SUM(H17:H23)</f>
        <v>0</v>
      </c>
      <c r="I24" s="55">
        <f t="shared" si="4"/>
        <v>0</v>
      </c>
    </row>
    <row r="25" spans="1:9">
      <c r="A25" s="38" t="s">
        <v>17</v>
      </c>
      <c r="B25" s="18"/>
      <c r="C25" s="29"/>
      <c r="D25" s="30"/>
      <c r="E25" s="31"/>
      <c r="F25" s="31"/>
      <c r="G25" s="13"/>
      <c r="H25" s="13"/>
      <c r="I25" s="42"/>
    </row>
    <row r="26" spans="1:9">
      <c r="A26" s="35"/>
      <c r="B26" s="35"/>
      <c r="C26" s="28"/>
      <c r="D26" s="32"/>
      <c r="F26" s="73"/>
      <c r="G26" s="14">
        <f>D26*E26*F26</f>
        <v>0</v>
      </c>
      <c r="H26" s="14"/>
      <c r="I26" s="17">
        <f t="shared" ref="I26:I28" si="5">G26-H26</f>
        <v>0</v>
      </c>
    </row>
    <row r="27" spans="1:9">
      <c r="A27" s="35"/>
      <c r="B27" s="35"/>
      <c r="C27" s="28"/>
      <c r="D27" s="32"/>
      <c r="F27" s="73"/>
      <c r="G27" s="14">
        <f t="shared" ref="G27:G29" si="6">D27*E27*F27</f>
        <v>0</v>
      </c>
      <c r="H27" s="14"/>
      <c r="I27" s="17">
        <f t="shared" si="5"/>
        <v>0</v>
      </c>
    </row>
    <row r="28" spans="1:9">
      <c r="A28" s="35"/>
      <c r="B28" s="35"/>
      <c r="C28" s="28"/>
      <c r="D28" s="32"/>
      <c r="F28" s="73"/>
      <c r="G28" s="14">
        <f t="shared" si="6"/>
        <v>0</v>
      </c>
      <c r="H28" s="14"/>
      <c r="I28" s="17">
        <f t="shared" si="5"/>
        <v>0</v>
      </c>
    </row>
    <row r="29" spans="1:9">
      <c r="A29" s="35"/>
      <c r="B29" s="35"/>
      <c r="C29" s="28"/>
      <c r="D29" s="32"/>
      <c r="F29" s="73"/>
      <c r="G29" s="14">
        <f t="shared" si="6"/>
        <v>0</v>
      </c>
      <c r="H29" s="14"/>
      <c r="I29" s="17">
        <f t="shared" si="3"/>
        <v>0</v>
      </c>
    </row>
    <row r="30" spans="1:9">
      <c r="A30" s="76" t="s">
        <v>18</v>
      </c>
      <c r="B30" s="76"/>
      <c r="C30" s="76"/>
      <c r="D30" s="76"/>
      <c r="E30" s="76"/>
      <c r="F30" s="78"/>
      <c r="G30" s="55">
        <f>SUM(G26:G29)</f>
        <v>0</v>
      </c>
      <c r="H30" s="55">
        <f>SUM(H26:H29)</f>
        <v>0</v>
      </c>
      <c r="I30" s="55">
        <f t="shared" ref="I30" si="7">SUM(I26:I29)</f>
        <v>0</v>
      </c>
    </row>
    <row r="31" spans="1:9" s="2" customFormat="1">
      <c r="A31" s="36" t="s">
        <v>19</v>
      </c>
      <c r="B31" s="34"/>
      <c r="C31" s="25"/>
      <c r="D31" s="26"/>
      <c r="E31" s="27"/>
      <c r="F31" s="27"/>
      <c r="G31" s="20"/>
      <c r="H31" s="11"/>
      <c r="I31" s="16"/>
    </row>
    <row r="32" spans="1:9">
      <c r="A32" s="37"/>
      <c r="B32" s="35"/>
      <c r="C32" s="28"/>
      <c r="D32" s="6"/>
      <c r="F32" s="73"/>
      <c r="G32" s="21">
        <f>E32*D32*F32</f>
        <v>0</v>
      </c>
      <c r="H32" s="12"/>
      <c r="I32" s="17">
        <f>G32-H32</f>
        <v>0</v>
      </c>
    </row>
    <row r="33" spans="1:10">
      <c r="A33" s="35"/>
      <c r="B33" s="35"/>
      <c r="C33" s="28"/>
      <c r="D33" s="6"/>
      <c r="F33" s="72"/>
      <c r="G33" s="21">
        <f>E33*D33*F33</f>
        <v>0</v>
      </c>
      <c r="H33" s="12"/>
      <c r="I33" s="17">
        <f t="shared" ref="I33:I40" si="8">G33-H33</f>
        <v>0</v>
      </c>
    </row>
    <row r="34" spans="1:10">
      <c r="A34" s="35"/>
      <c r="B34" s="35"/>
      <c r="C34" s="28"/>
      <c r="D34" s="6"/>
      <c r="F34" s="72"/>
      <c r="G34" s="21">
        <f t="shared" ref="G34:G35" si="9">E34*D34*F34</f>
        <v>0</v>
      </c>
      <c r="H34" s="12"/>
      <c r="I34" s="17">
        <f t="shared" si="8"/>
        <v>0</v>
      </c>
    </row>
    <row r="35" spans="1:10">
      <c r="A35" s="35"/>
      <c r="B35" s="35"/>
      <c r="C35" s="28"/>
      <c r="D35" s="6"/>
      <c r="F35" s="72"/>
      <c r="G35" s="21">
        <f t="shared" si="9"/>
        <v>0</v>
      </c>
      <c r="H35" s="12"/>
      <c r="I35" s="17">
        <f t="shared" si="8"/>
        <v>0</v>
      </c>
    </row>
    <row r="36" spans="1:10">
      <c r="A36" s="35"/>
      <c r="B36" s="35"/>
      <c r="C36" s="28"/>
      <c r="D36" s="6"/>
      <c r="F36" s="73"/>
      <c r="G36" s="21">
        <f t="shared" ref="G36:G40" si="10">E36*D36*F36</f>
        <v>0</v>
      </c>
      <c r="H36" s="12"/>
      <c r="I36" s="17">
        <f t="shared" si="8"/>
        <v>0</v>
      </c>
    </row>
    <row r="37" spans="1:10">
      <c r="A37" s="35"/>
      <c r="B37" s="35"/>
      <c r="C37" s="28"/>
      <c r="D37" s="6"/>
      <c r="F37" s="73"/>
      <c r="G37" s="21">
        <f t="shared" si="10"/>
        <v>0</v>
      </c>
      <c r="H37" s="12"/>
      <c r="I37" s="17">
        <f t="shared" si="8"/>
        <v>0</v>
      </c>
    </row>
    <row r="38" spans="1:10">
      <c r="A38" s="35"/>
      <c r="B38" s="35"/>
      <c r="C38" s="28"/>
      <c r="D38" s="6"/>
      <c r="F38" s="73"/>
      <c r="G38" s="21">
        <f t="shared" si="10"/>
        <v>0</v>
      </c>
      <c r="H38" s="12"/>
      <c r="I38" s="17">
        <f t="shared" si="8"/>
        <v>0</v>
      </c>
    </row>
    <row r="39" spans="1:10">
      <c r="A39" s="35"/>
      <c r="B39" s="35"/>
      <c r="C39" s="28"/>
      <c r="D39" s="6"/>
      <c r="F39" s="73"/>
      <c r="G39" s="21">
        <f t="shared" si="10"/>
        <v>0</v>
      </c>
      <c r="H39" s="12"/>
      <c r="I39" s="17">
        <f t="shared" si="8"/>
        <v>0</v>
      </c>
    </row>
    <row r="40" spans="1:10">
      <c r="A40" s="35"/>
      <c r="B40" s="35"/>
      <c r="C40" s="28"/>
      <c r="D40" s="6"/>
      <c r="F40" s="73"/>
      <c r="G40" s="21">
        <f t="shared" si="10"/>
        <v>0</v>
      </c>
      <c r="H40" s="12"/>
      <c r="I40" s="17">
        <f t="shared" si="8"/>
        <v>0</v>
      </c>
    </row>
    <row r="41" spans="1:10">
      <c r="A41" s="76" t="s">
        <v>20</v>
      </c>
      <c r="B41" s="76"/>
      <c r="C41" s="76"/>
      <c r="D41" s="76"/>
      <c r="E41" s="76"/>
      <c r="F41" s="78"/>
      <c r="G41" s="55">
        <f>SUM(G32:G40)</f>
        <v>0</v>
      </c>
      <c r="H41" s="55">
        <f>SUM(H32:H40)</f>
        <v>0</v>
      </c>
      <c r="I41" s="55">
        <f>SUM(I32:I40)</f>
        <v>0</v>
      </c>
    </row>
    <row r="42" spans="1:10">
      <c r="A42" s="38" t="s">
        <v>21</v>
      </c>
      <c r="B42" s="18"/>
      <c r="C42" s="29"/>
      <c r="D42" s="30"/>
      <c r="E42" s="31"/>
      <c r="F42" s="31"/>
      <c r="G42" s="13"/>
      <c r="H42" s="15"/>
      <c r="I42" s="18"/>
    </row>
    <row r="43" spans="1:10">
      <c r="A43" s="35"/>
      <c r="B43" s="35"/>
      <c r="C43" s="28"/>
      <c r="D43" s="6"/>
      <c r="F43" s="72"/>
      <c r="G43" s="21">
        <f>E43*D43*F43</f>
        <v>0</v>
      </c>
      <c r="H43" s="12"/>
      <c r="I43" s="17">
        <f t="shared" ref="I43:I46" si="11">G43-H43</f>
        <v>0</v>
      </c>
    </row>
    <row r="44" spans="1:10">
      <c r="A44" s="35"/>
      <c r="B44" s="35"/>
      <c r="C44" s="28"/>
      <c r="D44" s="6"/>
      <c r="F44" s="73"/>
      <c r="G44" s="21">
        <f t="shared" ref="G44:G46" si="12">E44*D44*F44</f>
        <v>0</v>
      </c>
      <c r="H44" s="12"/>
      <c r="I44" s="17">
        <f t="shared" si="11"/>
        <v>0</v>
      </c>
    </row>
    <row r="45" spans="1:10">
      <c r="A45" s="35"/>
      <c r="B45" s="35"/>
      <c r="C45" s="28"/>
      <c r="D45" s="6"/>
      <c r="F45" s="73"/>
      <c r="G45" s="21">
        <f t="shared" si="12"/>
        <v>0</v>
      </c>
      <c r="H45" s="12"/>
      <c r="I45" s="17">
        <f t="shared" si="11"/>
        <v>0</v>
      </c>
    </row>
    <row r="46" spans="1:10">
      <c r="A46" s="35"/>
      <c r="B46" s="35"/>
      <c r="C46" s="28"/>
      <c r="D46" s="6"/>
      <c r="F46" s="73"/>
      <c r="G46" s="21">
        <f t="shared" si="12"/>
        <v>0</v>
      </c>
      <c r="H46" s="12"/>
      <c r="I46" s="17">
        <f t="shared" si="11"/>
        <v>0</v>
      </c>
    </row>
    <row r="47" spans="1:10">
      <c r="A47" s="77" t="s">
        <v>22</v>
      </c>
      <c r="B47" s="77"/>
      <c r="C47" s="77"/>
      <c r="D47" s="77"/>
      <c r="E47" s="77"/>
      <c r="F47" s="77"/>
      <c r="G47" s="70">
        <f>SUM(G43:G46)</f>
        <v>0</v>
      </c>
      <c r="H47" s="70">
        <f>SUM(H43:H46)</f>
        <v>0</v>
      </c>
      <c r="I47" s="56">
        <f>SUM(I43:I46)</f>
        <v>0</v>
      </c>
      <c r="J47" s="28"/>
    </row>
    <row r="48" spans="1:10" ht="16.5" thickBot="1">
      <c r="A48" s="79" t="s">
        <v>23</v>
      </c>
      <c r="B48" s="79"/>
      <c r="C48" s="79"/>
      <c r="D48" s="79"/>
      <c r="E48" s="79"/>
      <c r="F48" s="80"/>
      <c r="G48" s="71">
        <f>G15+G24+G30+G41+G47</f>
        <v>0</v>
      </c>
      <c r="H48" s="71">
        <f>H15+H24+H30+H41+H47</f>
        <v>0</v>
      </c>
      <c r="I48" s="71">
        <f>I15+I24+I30+I41+I47</f>
        <v>0</v>
      </c>
      <c r="J48" s="28"/>
    </row>
    <row r="49" spans="1:10">
      <c r="A49" s="38" t="s">
        <v>24</v>
      </c>
      <c r="B49" s="61"/>
      <c r="C49" s="61"/>
      <c r="D49" s="61"/>
      <c r="E49" s="61"/>
      <c r="F49" s="61"/>
      <c r="G49" s="13"/>
      <c r="H49" s="13"/>
      <c r="I49" s="62"/>
      <c r="J49" s="28"/>
    </row>
    <row r="50" spans="1:10">
      <c r="A50" s="1"/>
      <c r="B50" s="57"/>
      <c r="C50" s="57"/>
      <c r="D50" s="59"/>
      <c r="E50" s="59"/>
      <c r="F50" s="59"/>
      <c r="G50" s="74"/>
      <c r="H50" s="14"/>
      <c r="I50" s="63"/>
      <c r="J50" s="28"/>
    </row>
    <row r="51" spans="1:10" ht="15" thickBot="1">
      <c r="A51" s="76" t="s">
        <v>25</v>
      </c>
      <c r="B51" s="76"/>
      <c r="C51" s="76"/>
      <c r="D51" s="76"/>
      <c r="E51" s="76"/>
      <c r="F51" s="76"/>
      <c r="G51" s="55">
        <f>G48*G50</f>
        <v>0</v>
      </c>
      <c r="H51" s="55"/>
      <c r="I51" s="60">
        <f>G51-H51</f>
        <v>0</v>
      </c>
      <c r="J51" s="64"/>
    </row>
    <row r="52" spans="1:10">
      <c r="A52" s="43"/>
      <c r="B52" s="41"/>
      <c r="C52" s="41"/>
      <c r="D52" s="39"/>
      <c r="E52" s="44"/>
      <c r="F52" s="44"/>
      <c r="G52" s="45" t="s">
        <v>26</v>
      </c>
      <c r="H52" s="46" t="s">
        <v>27</v>
      </c>
      <c r="I52" s="47" t="s">
        <v>28</v>
      </c>
      <c r="J52" s="8" t="s">
        <v>29</v>
      </c>
    </row>
    <row r="53" spans="1:10" s="7" customFormat="1" ht="16.5" thickBot="1">
      <c r="A53" s="48" t="s">
        <v>30</v>
      </c>
      <c r="B53" s="49"/>
      <c r="C53" s="49"/>
      <c r="D53" s="50"/>
      <c r="E53" s="51" t="s">
        <v>31</v>
      </c>
      <c r="F53" s="51"/>
      <c r="G53" s="52">
        <f>G15+G24+G30+G41+G47+G51</f>
        <v>0</v>
      </c>
      <c r="H53" s="52">
        <f>H15+H24+H30+H41+H47</f>
        <v>0</v>
      </c>
      <c r="I53" s="53">
        <f>I15+I24+I30+I41+I47+I51</f>
        <v>0</v>
      </c>
      <c r="J53" s="9" t="e">
        <f>I53/G53</f>
        <v>#DIV/0!</v>
      </c>
    </row>
  </sheetData>
  <mergeCells count="7">
    <mergeCell ref="A51:F51"/>
    <mergeCell ref="A47:F47"/>
    <mergeCell ref="A30:F30"/>
    <mergeCell ref="A24:F24"/>
    <mergeCell ref="A15:F15"/>
    <mergeCell ref="A48:F48"/>
    <mergeCell ref="A41:F4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8FCE-74CA-4D89-BA99-CA7DF33EB112}">
  <dimension ref="A1:J53"/>
  <sheetViews>
    <sheetView tabSelected="1" topLeftCell="A38" workbookViewId="0">
      <selection activeCell="H48" sqref="H48"/>
    </sheetView>
  </sheetViews>
  <sheetFormatPr defaultRowHeight="14.45"/>
  <cols>
    <col min="1" max="1" width="27.7109375" customWidth="1"/>
    <col min="2" max="2" width="36.85546875" customWidth="1"/>
    <col min="3" max="3" width="13.42578125" bestFit="1" customWidth="1"/>
    <col min="4" max="4" width="11" style="4" customWidth="1"/>
    <col min="5" max="5" width="14.42578125" style="5" bestFit="1" customWidth="1"/>
    <col min="6" max="6" width="11.85546875" style="5" customWidth="1"/>
    <col min="7" max="7" width="19.42578125" style="3" bestFit="1" customWidth="1"/>
    <col min="8" max="8" width="20" style="4" bestFit="1" customWidth="1"/>
    <col min="9" max="9" width="23.140625" bestFit="1" customWidth="1"/>
    <col min="10" max="10" width="16.7109375" bestFit="1" customWidth="1"/>
  </cols>
  <sheetData>
    <row r="1" spans="1:9">
      <c r="A1" s="1" t="s">
        <v>0</v>
      </c>
    </row>
    <row r="2" spans="1:9">
      <c r="A2" t="s">
        <v>1</v>
      </c>
    </row>
    <row r="3" spans="1:9">
      <c r="A3" t="s">
        <v>2</v>
      </c>
    </row>
    <row r="5" spans="1:9" s="65" customFormat="1">
      <c r="A5" s="69" t="s">
        <v>3</v>
      </c>
      <c r="D5" s="66"/>
      <c r="E5" s="67"/>
      <c r="F5" s="67"/>
      <c r="G5" s="68"/>
      <c r="H5" s="66"/>
    </row>
    <row r="7" spans="1:9" s="2" customFormat="1">
      <c r="A7" s="33" t="s">
        <v>4</v>
      </c>
      <c r="B7" s="33" t="s">
        <v>5</v>
      </c>
      <c r="C7" s="22" t="s">
        <v>6</v>
      </c>
      <c r="D7" s="23" t="s">
        <v>7</v>
      </c>
      <c r="E7" s="24" t="s">
        <v>8</v>
      </c>
      <c r="F7" s="24" t="s">
        <v>9</v>
      </c>
      <c r="G7" s="19" t="s">
        <v>10</v>
      </c>
      <c r="H7" s="10" t="s">
        <v>11</v>
      </c>
      <c r="I7" s="40" t="s">
        <v>12</v>
      </c>
    </row>
    <row r="8" spans="1:9">
      <c r="A8" s="38" t="s">
        <v>13</v>
      </c>
      <c r="B8" s="18"/>
      <c r="C8" s="29"/>
      <c r="D8" s="30"/>
      <c r="E8" s="31"/>
      <c r="F8" s="31"/>
      <c r="G8" s="13"/>
      <c r="H8" s="15"/>
      <c r="I8" s="18"/>
    </row>
    <row r="9" spans="1:9">
      <c r="A9" s="35" t="s">
        <v>32</v>
      </c>
      <c r="B9" s="35" t="s">
        <v>33</v>
      </c>
      <c r="C9" s="28" t="s">
        <v>34</v>
      </c>
      <c r="D9" s="6">
        <v>800</v>
      </c>
      <c r="E9" s="5">
        <v>36</v>
      </c>
      <c r="F9" s="58">
        <v>0.5</v>
      </c>
      <c r="G9" s="21">
        <f>E9*D9*F9</f>
        <v>14400</v>
      </c>
      <c r="H9" s="12"/>
      <c r="I9" s="17">
        <f>G9-H9</f>
        <v>14400</v>
      </c>
    </row>
    <row r="10" spans="1:9">
      <c r="A10" s="35" t="s">
        <v>35</v>
      </c>
      <c r="B10" s="35" t="s">
        <v>36</v>
      </c>
      <c r="C10" s="28" t="s">
        <v>34</v>
      </c>
      <c r="D10" s="6">
        <v>800</v>
      </c>
      <c r="E10" s="5">
        <v>36</v>
      </c>
      <c r="F10" s="58">
        <v>0.8</v>
      </c>
      <c r="G10" s="21">
        <f t="shared" ref="G10:G14" si="0">E10*D10*F10</f>
        <v>23040</v>
      </c>
      <c r="H10" s="12"/>
      <c r="I10" s="17">
        <f t="shared" ref="I10:I14" si="1">G10-H10</f>
        <v>23040</v>
      </c>
    </row>
    <row r="11" spans="1:9">
      <c r="A11" s="35" t="s">
        <v>37</v>
      </c>
      <c r="B11" s="35" t="s">
        <v>38</v>
      </c>
      <c r="C11" s="28" t="s">
        <v>34</v>
      </c>
      <c r="D11" s="6">
        <v>750</v>
      </c>
      <c r="E11" s="5">
        <f>36*2</f>
        <v>72</v>
      </c>
      <c r="F11" s="58">
        <v>1</v>
      </c>
      <c r="G11" s="21">
        <f t="shared" si="0"/>
        <v>54000</v>
      </c>
      <c r="H11" s="12"/>
      <c r="I11" s="17">
        <f t="shared" si="1"/>
        <v>54000</v>
      </c>
    </row>
    <row r="12" spans="1:9">
      <c r="A12" s="35" t="s">
        <v>39</v>
      </c>
      <c r="B12" s="35" t="s">
        <v>40</v>
      </c>
      <c r="C12" s="28" t="s">
        <v>34</v>
      </c>
      <c r="D12" s="6">
        <v>250</v>
      </c>
      <c r="E12" s="5">
        <v>36</v>
      </c>
      <c r="F12" s="58">
        <v>0.25</v>
      </c>
      <c r="G12" s="21">
        <f t="shared" si="0"/>
        <v>2250</v>
      </c>
      <c r="H12" s="12"/>
      <c r="I12" s="17">
        <f t="shared" si="1"/>
        <v>2250</v>
      </c>
    </row>
    <row r="13" spans="1:9">
      <c r="A13" s="35" t="s">
        <v>41</v>
      </c>
      <c r="B13" s="35" t="s">
        <v>42</v>
      </c>
      <c r="C13" s="28" t="s">
        <v>34</v>
      </c>
      <c r="D13" s="6">
        <v>600</v>
      </c>
      <c r="E13" s="5">
        <v>36</v>
      </c>
      <c r="F13" s="58">
        <v>0.5</v>
      </c>
      <c r="G13" s="21">
        <f t="shared" si="0"/>
        <v>10800</v>
      </c>
      <c r="H13" s="12"/>
      <c r="I13" s="17">
        <f t="shared" si="1"/>
        <v>10800</v>
      </c>
    </row>
    <row r="14" spans="1:9">
      <c r="A14" s="35"/>
      <c r="B14" s="35"/>
      <c r="C14" s="28"/>
      <c r="D14" s="6"/>
      <c r="G14" s="21">
        <f t="shared" si="0"/>
        <v>0</v>
      </c>
      <c r="H14" s="12"/>
      <c r="I14" s="17">
        <f t="shared" si="1"/>
        <v>0</v>
      </c>
    </row>
    <row r="15" spans="1:9">
      <c r="A15" s="76" t="s">
        <v>14</v>
      </c>
      <c r="B15" s="76"/>
      <c r="C15" s="76"/>
      <c r="D15" s="76"/>
      <c r="E15" s="76"/>
      <c r="F15" s="78"/>
      <c r="G15" s="54">
        <f>SUM(G9:G14)</f>
        <v>104490</v>
      </c>
      <c r="H15" s="54">
        <f>SUM(H9:H14)</f>
        <v>0</v>
      </c>
      <c r="I15" s="54">
        <f>SUM(I9:I14)</f>
        <v>104490</v>
      </c>
    </row>
    <row r="16" spans="1:9">
      <c r="A16" s="38" t="s">
        <v>15</v>
      </c>
      <c r="B16" s="18"/>
      <c r="C16" s="29"/>
      <c r="D16" s="30"/>
      <c r="E16" s="31"/>
      <c r="F16" s="31"/>
      <c r="G16" s="13"/>
      <c r="H16" s="13"/>
      <c r="I16" s="13"/>
    </row>
    <row r="17" spans="1:9">
      <c r="A17" s="35" t="s">
        <v>43</v>
      </c>
      <c r="B17" s="35"/>
      <c r="C17" s="28" t="s">
        <v>6</v>
      </c>
      <c r="D17" s="32">
        <v>800</v>
      </c>
      <c r="E17" s="5">
        <v>1</v>
      </c>
      <c r="F17" s="58">
        <v>1</v>
      </c>
      <c r="G17" s="14">
        <f>D17*E17*F17</f>
        <v>800</v>
      </c>
      <c r="H17" s="14"/>
      <c r="I17" s="17">
        <f>G17-H17</f>
        <v>800</v>
      </c>
    </row>
    <row r="18" spans="1:9">
      <c r="A18" s="35" t="s">
        <v>44</v>
      </c>
      <c r="B18" s="35"/>
      <c r="C18" s="28" t="s">
        <v>6</v>
      </c>
      <c r="D18" s="32">
        <v>400</v>
      </c>
      <c r="E18" s="5">
        <v>1</v>
      </c>
      <c r="F18" s="58">
        <v>1</v>
      </c>
      <c r="G18" s="14">
        <f t="shared" ref="G18:G23" si="2">D18*E18*F18</f>
        <v>400</v>
      </c>
      <c r="H18" s="14"/>
      <c r="I18" s="17">
        <f t="shared" ref="I18:I29" si="3">G18-H18</f>
        <v>400</v>
      </c>
    </row>
    <row r="19" spans="1:9">
      <c r="A19" s="35" t="s">
        <v>45</v>
      </c>
      <c r="B19" s="35"/>
      <c r="C19" s="28" t="s">
        <v>6</v>
      </c>
      <c r="D19" s="32">
        <v>350</v>
      </c>
      <c r="E19" s="5">
        <v>1</v>
      </c>
      <c r="F19" s="58">
        <v>1</v>
      </c>
      <c r="G19" s="14">
        <f t="shared" si="2"/>
        <v>350</v>
      </c>
      <c r="H19" s="14"/>
      <c r="I19" s="17">
        <f t="shared" si="3"/>
        <v>350</v>
      </c>
    </row>
    <row r="20" spans="1:9">
      <c r="A20" s="35" t="s">
        <v>46</v>
      </c>
      <c r="B20" s="35" t="s">
        <v>47</v>
      </c>
      <c r="C20" s="28" t="s">
        <v>6</v>
      </c>
      <c r="D20" s="32">
        <v>800</v>
      </c>
      <c r="E20" s="5">
        <v>2</v>
      </c>
      <c r="F20" s="58">
        <v>1</v>
      </c>
      <c r="G20" s="14">
        <f t="shared" si="2"/>
        <v>1600</v>
      </c>
      <c r="H20" s="14"/>
      <c r="I20" s="17">
        <f t="shared" si="3"/>
        <v>1600</v>
      </c>
    </row>
    <row r="21" spans="1:9">
      <c r="A21" s="35"/>
      <c r="B21" s="35"/>
      <c r="C21" s="28"/>
      <c r="D21" s="32"/>
      <c r="G21" s="14">
        <f t="shared" si="2"/>
        <v>0</v>
      </c>
      <c r="H21" s="14"/>
      <c r="I21" s="17">
        <f t="shared" si="3"/>
        <v>0</v>
      </c>
    </row>
    <row r="22" spans="1:9">
      <c r="A22" s="35"/>
      <c r="B22" s="35"/>
      <c r="C22" s="28"/>
      <c r="D22" s="32"/>
      <c r="G22" s="14">
        <f t="shared" si="2"/>
        <v>0</v>
      </c>
      <c r="H22" s="14"/>
      <c r="I22" s="17">
        <f t="shared" si="3"/>
        <v>0</v>
      </c>
    </row>
    <row r="23" spans="1:9">
      <c r="A23" s="35"/>
      <c r="B23" s="35"/>
      <c r="C23" s="28"/>
      <c r="D23" s="32"/>
      <c r="G23" s="14">
        <f t="shared" si="2"/>
        <v>0</v>
      </c>
      <c r="H23" s="14"/>
      <c r="I23" s="17">
        <f t="shared" si="3"/>
        <v>0</v>
      </c>
    </row>
    <row r="24" spans="1:9">
      <c r="A24" s="76" t="s">
        <v>16</v>
      </c>
      <c r="B24" s="76"/>
      <c r="C24" s="76"/>
      <c r="D24" s="76"/>
      <c r="E24" s="76"/>
      <c r="F24" s="78"/>
      <c r="G24" s="55">
        <f>SUM(G17:G23)</f>
        <v>3150</v>
      </c>
      <c r="H24" s="55">
        <f t="shared" ref="H24:I24" si="4">SUM(H17:H23)</f>
        <v>0</v>
      </c>
      <c r="I24" s="55">
        <f t="shared" si="4"/>
        <v>3150</v>
      </c>
    </row>
    <row r="25" spans="1:9">
      <c r="A25" s="38" t="s">
        <v>17</v>
      </c>
      <c r="B25" s="18"/>
      <c r="C25" s="29"/>
      <c r="D25" s="30"/>
      <c r="E25" s="31"/>
      <c r="F25" s="31"/>
      <c r="G25" s="13"/>
      <c r="H25" s="13"/>
      <c r="I25" s="42"/>
    </row>
    <row r="26" spans="1:9">
      <c r="A26" s="35" t="s">
        <v>48</v>
      </c>
      <c r="B26" s="35" t="s">
        <v>49</v>
      </c>
      <c r="C26" s="28" t="s">
        <v>50</v>
      </c>
      <c r="D26" s="6">
        <v>120</v>
      </c>
      <c r="E26" s="5">
        <f>80*3</f>
        <v>240</v>
      </c>
      <c r="F26" s="58">
        <v>1</v>
      </c>
      <c r="G26" s="14">
        <f>D26*E26*F26</f>
        <v>28800</v>
      </c>
      <c r="H26" s="14">
        <v>12000</v>
      </c>
      <c r="I26" s="17">
        <f t="shared" ref="I26:I28" si="5">G26-H26</f>
        <v>16800</v>
      </c>
    </row>
    <row r="27" spans="1:9">
      <c r="A27" s="35" t="s">
        <v>51</v>
      </c>
      <c r="B27" s="35" t="s">
        <v>52</v>
      </c>
      <c r="C27" s="28" t="s">
        <v>53</v>
      </c>
      <c r="D27" s="6">
        <v>50</v>
      </c>
      <c r="E27" s="5">
        <f>72*3</f>
        <v>216</v>
      </c>
      <c r="F27" s="58">
        <v>1</v>
      </c>
      <c r="G27" s="14">
        <f t="shared" ref="G27:G29" si="6">D27*E27*F27</f>
        <v>10800</v>
      </c>
      <c r="H27" s="14"/>
      <c r="I27" s="17">
        <f t="shared" si="5"/>
        <v>10800</v>
      </c>
    </row>
    <row r="28" spans="1:9">
      <c r="A28" s="35" t="s">
        <v>54</v>
      </c>
      <c r="B28" s="35" t="s">
        <v>55</v>
      </c>
      <c r="C28" s="28" t="s">
        <v>56</v>
      </c>
      <c r="D28" s="6">
        <v>400</v>
      </c>
      <c r="E28" s="5">
        <f>4*3</f>
        <v>12</v>
      </c>
      <c r="F28" s="58">
        <v>1</v>
      </c>
      <c r="G28" s="14">
        <f t="shared" si="6"/>
        <v>4800</v>
      </c>
      <c r="H28" s="14"/>
      <c r="I28" s="17">
        <f t="shared" si="5"/>
        <v>4800</v>
      </c>
    </row>
    <row r="29" spans="1:9">
      <c r="A29" s="35"/>
      <c r="B29" s="35"/>
      <c r="C29" s="28"/>
      <c r="D29" s="32"/>
      <c r="G29" s="14">
        <f t="shared" si="6"/>
        <v>0</v>
      </c>
      <c r="H29" s="14"/>
      <c r="I29" s="17">
        <f t="shared" si="3"/>
        <v>0</v>
      </c>
    </row>
    <row r="30" spans="1:9">
      <c r="A30" s="76" t="s">
        <v>18</v>
      </c>
      <c r="B30" s="76"/>
      <c r="C30" s="76"/>
      <c r="D30" s="76"/>
      <c r="E30" s="76"/>
      <c r="F30" s="78"/>
      <c r="G30" s="55">
        <f>SUM(G26:G29)</f>
        <v>44400</v>
      </c>
      <c r="H30" s="55">
        <f>SUM(H26:H29)</f>
        <v>12000</v>
      </c>
      <c r="I30" s="55">
        <f t="shared" ref="I30" si="7">SUM(I26:I29)</f>
        <v>32400</v>
      </c>
    </row>
    <row r="31" spans="1:9" s="2" customFormat="1">
      <c r="A31" s="36" t="s">
        <v>19</v>
      </c>
      <c r="B31" s="34"/>
      <c r="C31" s="25"/>
      <c r="D31" s="26"/>
      <c r="E31" s="27"/>
      <c r="F31" s="27"/>
      <c r="G31" s="20"/>
      <c r="H31" s="11"/>
      <c r="I31" s="16"/>
    </row>
    <row r="32" spans="1:9">
      <c r="A32" s="35" t="s">
        <v>57</v>
      </c>
      <c r="B32" s="35" t="s">
        <v>58</v>
      </c>
      <c r="C32" s="28" t="s">
        <v>6</v>
      </c>
      <c r="D32" s="6">
        <v>2</v>
      </c>
      <c r="E32" s="5">
        <v>500</v>
      </c>
      <c r="F32" s="58">
        <v>1</v>
      </c>
      <c r="G32" s="21">
        <f>E32*D32*F32</f>
        <v>1000</v>
      </c>
      <c r="H32" s="12"/>
      <c r="I32" s="17">
        <f>G32-H32</f>
        <v>1000</v>
      </c>
    </row>
    <row r="33" spans="1:10">
      <c r="A33" s="35" t="s">
        <v>59</v>
      </c>
      <c r="B33" s="35" t="s">
        <v>60</v>
      </c>
      <c r="C33" s="28" t="s">
        <v>6</v>
      </c>
      <c r="D33" s="6">
        <v>100</v>
      </c>
      <c r="E33" s="5">
        <v>3</v>
      </c>
      <c r="F33" s="58">
        <v>1</v>
      </c>
      <c r="G33" s="21">
        <f>E33*D33*F33</f>
        <v>300</v>
      </c>
      <c r="H33" s="12"/>
      <c r="I33" s="17">
        <f t="shared" ref="I33:I40" si="8">G33-H33</f>
        <v>300</v>
      </c>
    </row>
    <row r="34" spans="1:10">
      <c r="A34" s="35" t="s">
        <v>61</v>
      </c>
      <c r="B34" s="35" t="s">
        <v>62</v>
      </c>
      <c r="C34" s="28" t="s">
        <v>63</v>
      </c>
      <c r="D34" s="6">
        <v>0.25</v>
      </c>
      <c r="E34" s="5">
        <v>5000</v>
      </c>
      <c r="F34" s="58">
        <v>1</v>
      </c>
      <c r="G34" s="21">
        <f t="shared" ref="G34:G40" si="9">E34*D34*F34</f>
        <v>1250</v>
      </c>
      <c r="H34" s="12"/>
      <c r="I34" s="17">
        <f t="shared" si="8"/>
        <v>1250</v>
      </c>
    </row>
    <row r="35" spans="1:10">
      <c r="A35" s="35" t="s">
        <v>64</v>
      </c>
      <c r="B35" s="35" t="s">
        <v>65</v>
      </c>
      <c r="C35" s="28" t="s">
        <v>6</v>
      </c>
      <c r="D35" s="6">
        <v>1500</v>
      </c>
      <c r="E35" s="5">
        <v>1</v>
      </c>
      <c r="F35" s="58">
        <v>1</v>
      </c>
      <c r="G35" s="21">
        <f t="shared" si="9"/>
        <v>1500</v>
      </c>
      <c r="H35" s="12">
        <v>1500</v>
      </c>
      <c r="I35" s="17">
        <f t="shared" si="8"/>
        <v>0</v>
      </c>
    </row>
    <row r="36" spans="1:10">
      <c r="A36" s="35" t="s">
        <v>66</v>
      </c>
      <c r="B36" s="35" t="s">
        <v>67</v>
      </c>
      <c r="C36" s="28" t="s">
        <v>34</v>
      </c>
      <c r="D36" s="6">
        <v>150</v>
      </c>
      <c r="E36" s="5">
        <v>36</v>
      </c>
      <c r="F36" s="58">
        <v>1</v>
      </c>
      <c r="G36" s="21">
        <f t="shared" si="9"/>
        <v>5400</v>
      </c>
      <c r="H36" s="12">
        <v>5400</v>
      </c>
      <c r="I36" s="17">
        <f t="shared" si="8"/>
        <v>0</v>
      </c>
    </row>
    <row r="37" spans="1:10">
      <c r="A37" s="35" t="s">
        <v>68</v>
      </c>
      <c r="B37" s="35" t="s">
        <v>69</v>
      </c>
      <c r="C37" s="28" t="s">
        <v>6</v>
      </c>
      <c r="D37" s="6">
        <v>200</v>
      </c>
      <c r="E37" s="5">
        <f>3*3</f>
        <v>9</v>
      </c>
      <c r="F37" s="58">
        <v>1</v>
      </c>
      <c r="G37" s="21">
        <f t="shared" si="9"/>
        <v>1800</v>
      </c>
      <c r="H37" s="12"/>
      <c r="I37" s="17">
        <f t="shared" si="8"/>
        <v>1800</v>
      </c>
    </row>
    <row r="38" spans="1:10">
      <c r="A38" s="35" t="s">
        <v>70</v>
      </c>
      <c r="B38" s="35" t="s">
        <v>71</v>
      </c>
      <c r="C38" s="28" t="s">
        <v>50</v>
      </c>
      <c r="D38" s="6">
        <v>5</v>
      </c>
      <c r="E38" s="5">
        <f>20*3*200</f>
        <v>12000</v>
      </c>
      <c r="F38" s="58">
        <v>1</v>
      </c>
      <c r="G38" s="21">
        <f t="shared" si="9"/>
        <v>60000</v>
      </c>
      <c r="H38" s="12"/>
      <c r="I38" s="17">
        <f t="shared" si="8"/>
        <v>60000</v>
      </c>
    </row>
    <row r="39" spans="1:10">
      <c r="A39" s="35" t="s">
        <v>72</v>
      </c>
      <c r="B39" s="35" t="s">
        <v>73</v>
      </c>
      <c r="C39" s="28" t="s">
        <v>50</v>
      </c>
      <c r="D39" s="6">
        <v>5</v>
      </c>
      <c r="E39" s="5">
        <f>100*4*6*3</f>
        <v>7200</v>
      </c>
      <c r="F39" s="58">
        <v>1</v>
      </c>
      <c r="G39" s="21">
        <f t="shared" si="9"/>
        <v>36000</v>
      </c>
      <c r="H39" s="12"/>
      <c r="I39" s="17">
        <f t="shared" si="8"/>
        <v>36000</v>
      </c>
    </row>
    <row r="40" spans="1:10">
      <c r="A40" s="35"/>
      <c r="B40" s="35"/>
      <c r="C40" s="28"/>
      <c r="D40" s="6"/>
      <c r="G40" s="21">
        <f t="shared" si="9"/>
        <v>0</v>
      </c>
      <c r="H40" s="12"/>
      <c r="I40" s="17">
        <f t="shared" si="8"/>
        <v>0</v>
      </c>
    </row>
    <row r="41" spans="1:10">
      <c r="A41" s="76" t="s">
        <v>20</v>
      </c>
      <c r="B41" s="76"/>
      <c r="C41" s="76"/>
      <c r="D41" s="76"/>
      <c r="E41" s="76"/>
      <c r="F41" s="78"/>
      <c r="G41" s="55">
        <f>SUM(G32:G40)</f>
        <v>107250</v>
      </c>
      <c r="H41" s="55">
        <f>SUM(H32:H40)</f>
        <v>6900</v>
      </c>
      <c r="I41" s="55">
        <f>SUM(I32:I40)</f>
        <v>100350</v>
      </c>
    </row>
    <row r="42" spans="1:10">
      <c r="A42" s="38" t="s">
        <v>21</v>
      </c>
      <c r="B42" s="18"/>
      <c r="C42" s="29"/>
      <c r="D42" s="30"/>
      <c r="E42" s="31"/>
      <c r="F42" s="31"/>
      <c r="G42" s="13"/>
      <c r="H42" s="15"/>
      <c r="I42" s="18"/>
    </row>
    <row r="43" spans="1:10">
      <c r="A43" s="35" t="s">
        <v>74</v>
      </c>
      <c r="B43" s="35" t="s">
        <v>75</v>
      </c>
      <c r="C43" s="28" t="s">
        <v>76</v>
      </c>
      <c r="D43" s="6">
        <v>600</v>
      </c>
      <c r="E43" s="5">
        <v>36</v>
      </c>
      <c r="F43" s="58">
        <v>0.5</v>
      </c>
      <c r="G43" s="21">
        <f>E43*D43*F43</f>
        <v>10800</v>
      </c>
      <c r="H43" s="12"/>
      <c r="I43" s="17">
        <f t="shared" ref="I43:I46" si="10">G43-H43</f>
        <v>10800</v>
      </c>
    </row>
    <row r="44" spans="1:10">
      <c r="A44" s="35" t="s">
        <v>77</v>
      </c>
      <c r="B44" s="35" t="s">
        <v>78</v>
      </c>
      <c r="C44" s="28" t="s">
        <v>79</v>
      </c>
      <c r="D44" s="6">
        <v>450</v>
      </c>
      <c r="E44" s="5">
        <v>36</v>
      </c>
      <c r="F44" s="58">
        <v>0.5</v>
      </c>
      <c r="G44" s="21">
        <f t="shared" ref="G44:G46" si="11">E44*D44*F44</f>
        <v>8100</v>
      </c>
      <c r="H44" s="12"/>
      <c r="I44" s="17">
        <f t="shared" si="10"/>
        <v>8100</v>
      </c>
    </row>
    <row r="45" spans="1:10">
      <c r="A45" s="35" t="s">
        <v>80</v>
      </c>
      <c r="B45" s="35" t="s">
        <v>81</v>
      </c>
      <c r="C45" s="28" t="s">
        <v>82</v>
      </c>
      <c r="D45" s="6">
        <v>20</v>
      </c>
      <c r="E45" s="5">
        <v>36</v>
      </c>
      <c r="F45" s="58">
        <v>1</v>
      </c>
      <c r="G45" s="21">
        <f t="shared" si="11"/>
        <v>720</v>
      </c>
      <c r="H45" s="12"/>
      <c r="I45" s="17">
        <f t="shared" si="10"/>
        <v>720</v>
      </c>
    </row>
    <row r="46" spans="1:10">
      <c r="A46" s="35"/>
      <c r="B46" s="35"/>
      <c r="C46" s="28"/>
      <c r="D46" s="6"/>
      <c r="G46" s="21">
        <f t="shared" si="11"/>
        <v>0</v>
      </c>
      <c r="H46" s="12"/>
      <c r="I46" s="17">
        <f t="shared" si="10"/>
        <v>0</v>
      </c>
    </row>
    <row r="47" spans="1:10">
      <c r="A47" s="77" t="s">
        <v>22</v>
      </c>
      <c r="B47" s="77"/>
      <c r="C47" s="77"/>
      <c r="D47" s="77"/>
      <c r="E47" s="77"/>
      <c r="F47" s="77"/>
      <c r="G47" s="70">
        <f>SUM(G43:G46)</f>
        <v>19620</v>
      </c>
      <c r="H47" s="70">
        <f>SUM(H43:H46)</f>
        <v>0</v>
      </c>
      <c r="I47" s="56">
        <f>SUM(I43:I46)</f>
        <v>19620</v>
      </c>
      <c r="J47" s="28"/>
    </row>
    <row r="48" spans="1:10" ht="16.5" thickBot="1">
      <c r="A48" s="79" t="s">
        <v>83</v>
      </c>
      <c r="B48" s="79"/>
      <c r="C48" s="79"/>
      <c r="D48" s="79"/>
      <c r="E48" s="79"/>
      <c r="F48" s="80"/>
      <c r="G48" s="71">
        <f>G15+G24+G30+G41+G47</f>
        <v>278910</v>
      </c>
      <c r="H48" s="75">
        <f>H15+H24+H30+H41+H47</f>
        <v>18900</v>
      </c>
      <c r="I48" s="71">
        <f>I15+I24+I30+I41+I47</f>
        <v>260010</v>
      </c>
      <c r="J48" s="28"/>
    </row>
    <row r="49" spans="1:10">
      <c r="A49" s="38" t="s">
        <v>24</v>
      </c>
      <c r="B49" s="61"/>
      <c r="C49" s="61"/>
      <c r="D49" s="61"/>
      <c r="E49" s="61"/>
      <c r="F49" s="61"/>
      <c r="G49" s="13"/>
      <c r="H49" s="13"/>
      <c r="I49" s="62"/>
      <c r="J49" s="28"/>
    </row>
    <row r="50" spans="1:10">
      <c r="A50" t="s">
        <v>84</v>
      </c>
      <c r="B50" s="57"/>
      <c r="C50" s="57"/>
      <c r="D50" s="59"/>
      <c r="E50" s="59"/>
      <c r="F50" s="59"/>
      <c r="G50" s="74">
        <v>0.1</v>
      </c>
      <c r="H50" s="14"/>
      <c r="I50" s="63"/>
      <c r="J50" s="28"/>
    </row>
    <row r="51" spans="1:10" ht="15" thickBot="1">
      <c r="A51" s="76" t="s">
        <v>25</v>
      </c>
      <c r="B51" s="76"/>
      <c r="C51" s="76"/>
      <c r="D51" s="76"/>
      <c r="E51" s="76"/>
      <c r="F51" s="76"/>
      <c r="G51" s="55">
        <f>G48*G50</f>
        <v>27891</v>
      </c>
      <c r="H51" s="55"/>
      <c r="I51" s="60">
        <f>G51-H51</f>
        <v>27891</v>
      </c>
      <c r="J51" s="64"/>
    </row>
    <row r="52" spans="1:10">
      <c r="A52" s="43"/>
      <c r="B52" s="41"/>
      <c r="C52" s="41"/>
      <c r="D52" s="39"/>
      <c r="E52" s="44"/>
      <c r="F52" s="44"/>
      <c r="G52" s="45" t="s">
        <v>26</v>
      </c>
      <c r="H52" s="46" t="s">
        <v>27</v>
      </c>
      <c r="I52" s="47" t="s">
        <v>28</v>
      </c>
      <c r="J52" s="8" t="s">
        <v>29</v>
      </c>
    </row>
    <row r="53" spans="1:10" s="7" customFormat="1" ht="16.5" thickBot="1">
      <c r="A53" s="48" t="s">
        <v>30</v>
      </c>
      <c r="B53" s="49"/>
      <c r="C53" s="49"/>
      <c r="D53" s="50"/>
      <c r="E53" s="51" t="s">
        <v>31</v>
      </c>
      <c r="F53" s="51"/>
      <c r="G53" s="52">
        <f>G15+G24+G30+G41+G47+G51</f>
        <v>306801</v>
      </c>
      <c r="H53" s="52">
        <f>H15+H24+H30+H41+H47</f>
        <v>18900</v>
      </c>
      <c r="I53" s="53">
        <f>I15+I24+I30+I41+I47+I51</f>
        <v>287901</v>
      </c>
      <c r="J53" s="9">
        <f>I53/G53</f>
        <v>0.93839655020681156</v>
      </c>
    </row>
  </sheetData>
  <mergeCells count="7">
    <mergeCell ref="A51:F51"/>
    <mergeCell ref="A15:F15"/>
    <mergeCell ref="A24:F24"/>
    <mergeCell ref="A30:F30"/>
    <mergeCell ref="A41:F41"/>
    <mergeCell ref="A47:F47"/>
    <mergeCell ref="A48:F48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b50edb8-4db5-4c02-a814-0ececad0ca18" xsi:nil="true"/>
    <lcf76f155ced4ddcb4097134ff3c332f xmlns="2a0a3350-d6f7-455e-952e-2018f92caf0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94615F337A049B08447701D0DAFF9" ma:contentTypeVersion="17" ma:contentTypeDescription="Create a new document." ma:contentTypeScope="" ma:versionID="00bf95ca30b4f8d18c5c74c6c724a3f3">
  <xsd:schema xmlns:xsd="http://www.w3.org/2001/XMLSchema" xmlns:xs="http://www.w3.org/2001/XMLSchema" xmlns:p="http://schemas.microsoft.com/office/2006/metadata/properties" xmlns:ns1="http://schemas.microsoft.com/sharepoint/v3" xmlns:ns2="2a0a3350-d6f7-455e-952e-2018f92caf08" xmlns:ns3="7b50edb8-4db5-4c02-a814-0ececad0ca18" targetNamespace="http://schemas.microsoft.com/office/2006/metadata/properties" ma:root="true" ma:fieldsID="59f8b1574e2cb3811ea5de9f3288d9e1" ns1:_="" ns2:_="" ns3:_="">
    <xsd:import namespace="http://schemas.microsoft.com/sharepoint/v3"/>
    <xsd:import namespace="2a0a3350-d6f7-455e-952e-2018f92caf08"/>
    <xsd:import namespace="7b50edb8-4db5-4c02-a814-0ececad0ca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a3350-d6f7-455e-952e-2018f92caf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db06df0-9a10-4f13-b01c-4547ef3a4f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0edb8-4db5-4c02-a814-0ececad0ca1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977e10b-de1a-4bb0-83d3-348760a235fd}" ma:internalName="TaxCatchAll" ma:showField="CatchAllData" ma:web="7b50edb8-4db5-4c02-a814-0ececad0ca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F68372-4C53-40FF-95E6-4F4D4CAECEC4}"/>
</file>

<file path=customXml/itemProps2.xml><?xml version="1.0" encoding="utf-8"?>
<ds:datastoreItem xmlns:ds="http://schemas.openxmlformats.org/officeDocument/2006/customXml" ds:itemID="{ECE67501-E5E0-49DE-A92D-6F771579392B}"/>
</file>

<file path=customXml/itemProps3.xml><?xml version="1.0" encoding="utf-8"?>
<ds:datastoreItem xmlns:ds="http://schemas.openxmlformats.org/officeDocument/2006/customXml" ds:itemID="{EDA98FD2-50EE-45B2-8AF6-1D54C9640F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Domoina Rakotobe</dc:creator>
  <cp:keywords/>
  <dc:description/>
  <cp:lastModifiedBy/>
  <cp:revision/>
  <dcterms:created xsi:type="dcterms:W3CDTF">2025-01-16T18:02:43Z</dcterms:created>
  <dcterms:modified xsi:type="dcterms:W3CDTF">2025-09-18T14:43:35Z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0x0101005CF94615F337A049B08447701D0DAFF9</vt:lpwstr>
  </property>
  <property fmtid="{D5CDD505-2E9C-101B-9397-08002B2CF9AE}" pid="3" name="MediaServiceImageTags">
    <vt:lpwstr/>
  </property>
</Properties>
</file>